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ОПШ_МОД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000"/>
    <numFmt numFmtId="166" formatCode="0.0"/>
  </numFmts>
  <fonts count="5">
    <font>
      <name val="Calibri"/>
      <family val="2"/>
      <color theme="1"/>
      <sz val="11"/>
      <scheme val="minor"/>
    </font>
    <font>
      <b val="1"/>
      <color rgb="001A3A6B"/>
      <sz val="16"/>
    </font>
    <font>
      <b val="1"/>
      <sz val="10"/>
    </font>
    <font>
      <b val="1"/>
      <color rgb="001A3A6B"/>
      <sz val="1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8EEFB"/>
      </patternFill>
    </fill>
    <fill>
      <patternFill patternType="solid">
        <fgColor rgb="001A56DB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3" borderId="1" pivotButton="0" quotePrefix="0" xfId="0"/>
    <xf numFmtId="164" fontId="0" fillId="0" borderId="1" pivotButton="0" quotePrefix="0" xfId="0"/>
    <xf numFmtId="3" fontId="0" fillId="0" borderId="1" pivotButton="0" quotePrefix="0" xfId="0"/>
    <xf numFmtId="2" fontId="2" fillId="0" borderId="1" pivotButton="0" quotePrefix="0" xfId="0"/>
    <xf numFmtId="165" fontId="0" fillId="0" borderId="1" pivotButton="0" quotePrefix="0" xfId="0"/>
    <xf numFmtId="3" fontId="2" fillId="0" borderId="1" pivotButton="0" quotePrefix="0" xfId="0"/>
    <xf numFmtId="166" fontId="0" fillId="0" borderId="1" pivotButton="0" quotePrefix="0" xfId="0"/>
    <xf numFmtId="166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2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0" customWidth="1" min="3" max="3"/>
    <col width="40" customWidth="1" min="4" max="4"/>
  </cols>
  <sheetData>
    <row r="1">
      <c r="A1" s="1" t="inlineStr">
        <is>
          <t>КОПШ — ФИНАНСОВАЯ МОДЕЛЬ (единый лист)</t>
        </is>
      </c>
    </row>
    <row r="2">
      <c r="A2" s="2" t="inlineStr">
        <is>
          <t>Проект образовательных грантов школьникам</t>
        </is>
      </c>
      <c r="B2" s="3" t="inlineStr"/>
      <c r="C2" s="3" t="inlineStr"/>
      <c r="D2" s="2" t="inlineStr">
        <is>
          <t>Версия v6.2, 08.08.2026</t>
        </is>
      </c>
    </row>
    <row r="3">
      <c r="A3" s="4" t="inlineStr">
        <is>
          <t>Оператор</t>
        </is>
      </c>
      <c r="B3" s="5" t="inlineStr">
        <is>
          <t>АНО «ФЦРШС»</t>
        </is>
      </c>
      <c r="C3" s="5" t="inlineStr"/>
      <c r="D3" s="4" t="inlineStr">
        <is>
          <t>Федеральный центр развития школьных стипендий</t>
        </is>
      </c>
    </row>
    <row r="4">
      <c r="A4" s="6" t="inlineStr">
        <is>
          <t>1. БАЗОВЫЕ ПАРАМЕТРЫ</t>
        </is>
      </c>
    </row>
    <row r="5">
      <c r="A5" s="8" t="inlineStr">
        <is>
          <t>Показатель</t>
        </is>
      </c>
      <c r="B5" s="8" t="inlineStr">
        <is>
          <t>Значение</t>
        </is>
      </c>
      <c r="C5" s="8" t="inlineStr">
        <is>
          <t>Ед.</t>
        </is>
      </c>
      <c r="D5" s="8" t="inlineStr">
        <is>
          <t>Комментарий / источник</t>
        </is>
      </c>
    </row>
    <row r="6">
      <c r="A6" s="4" t="inlineStr">
        <is>
          <t>Запуск</t>
        </is>
      </c>
      <c r="B6" s="5" t="inlineStr">
        <is>
          <t>январь 2027</t>
        </is>
      </c>
      <c r="C6" s="5" t="inlineStr"/>
      <c r="D6" s="4" t="inlineStr">
        <is>
          <t>Согласовано v3–v6</t>
        </is>
      </c>
    </row>
    <row r="7">
      <c r="A7" s="4" t="inlineStr">
        <is>
          <t>Регионов (пилот)</t>
        </is>
      </c>
      <c r="B7" s="5" t="n">
        <v>10</v>
      </c>
      <c r="C7" s="5" t="inlineStr">
        <is>
          <t>шт.</t>
        </is>
      </c>
      <c r="D7" s="4" t="inlineStr">
        <is>
          <t>10 субъектов РФ</t>
        </is>
      </c>
    </row>
    <row r="8">
      <c r="A8" s="4" t="inlineStr">
        <is>
          <t>Школ (пилот)</t>
        </is>
      </c>
      <c r="B8" s="5" t="n">
        <v>1000</v>
      </c>
      <c r="C8" s="5" t="inlineStr">
        <is>
          <t>шт.</t>
        </is>
      </c>
      <c r="D8" s="4" t="inlineStr">
        <is>
          <t>10 регионов × ~100</t>
        </is>
      </c>
    </row>
    <row r="9">
      <c r="A9" s="4" t="inlineStr">
        <is>
          <t>Школьников РФ (1–11 кл.)</t>
        </is>
      </c>
      <c r="B9" s="5" t="n">
        <v>17800000</v>
      </c>
      <c r="C9" s="5" t="inlineStr">
        <is>
          <t>чел.</t>
        </is>
      </c>
      <c r="D9" s="4" t="inlineStr">
        <is>
          <t>Минпросвещения, мастер-документ</t>
        </is>
      </c>
    </row>
    <row r="10">
      <c r="A10" s="4" t="inlineStr">
        <is>
          <t>Доля пилотных регионов</t>
        </is>
      </c>
      <c r="B10" s="9" t="n">
        <v>0.198</v>
      </c>
      <c r="C10" s="5" t="inlineStr">
        <is>
          <t>доля</t>
        </is>
      </c>
      <c r="D10" s="4" t="inlineStr">
        <is>
          <t>ВПН-2010: 8 014 / 43 855 тыс.</t>
        </is>
      </c>
    </row>
    <row r="11">
      <c r="A11" s="4" t="inlineStr">
        <is>
          <t>Школьников в пилоте</t>
        </is>
      </c>
      <c r="B11" s="10">
        <f>B9*B10</f>
        <v/>
      </c>
      <c r="C11" s="5" t="inlineStr">
        <is>
          <t>чел.</t>
        </is>
      </c>
      <c r="D11" s="4" t="inlineStr">
        <is>
          <t>17,8 млн × 19,8%</t>
        </is>
      </c>
    </row>
    <row r="12">
      <c r="A12" s="4" t="inlineStr">
        <is>
          <t>Охват грантами (KPI)</t>
        </is>
      </c>
      <c r="B12" s="9" t="n">
        <v>0.15</v>
      </c>
      <c r="C12" s="5" t="inlineStr">
        <is>
          <t>доля</t>
        </is>
      </c>
      <c r="D12" s="4" t="inlineStr">
        <is>
          <t>целевой 2027</t>
        </is>
      </c>
    </row>
    <row r="13">
      <c r="A13" s="4" t="inlineStr">
        <is>
          <t>Контингент школ</t>
        </is>
      </c>
      <c r="B13" s="10">
        <f>B8*300</f>
        <v/>
      </c>
      <c r="C13" s="5" t="inlineStr">
        <is>
          <t>чел.</t>
        </is>
      </c>
      <c r="D13" s="4" t="inlineStr">
        <is>
          <t>1 000 школ × 300 учеников</t>
        </is>
      </c>
    </row>
    <row r="14">
      <c r="A14" s="4" t="inlineStr">
        <is>
          <t>Потенциал охвата 15%</t>
        </is>
      </c>
      <c r="B14" s="10">
        <f>B11*B12</f>
        <v/>
      </c>
      <c r="C14" s="5" t="inlineStr">
        <is>
          <t>чел.</t>
        </is>
      </c>
      <c r="D14" s="4" t="inlineStr">
        <is>
          <t>≈529 тыс. получателей</t>
        </is>
      </c>
    </row>
    <row r="15">
      <c r="A15" s="6" t="inlineStr">
        <is>
          <t>2. БЮДЖЕТ ПИЛОТА 2027</t>
        </is>
      </c>
    </row>
    <row r="16">
      <c r="A16" s="8" t="inlineStr">
        <is>
          <t>Показатель</t>
        </is>
      </c>
      <c r="B16" s="8" t="inlineStr">
        <is>
          <t>Значение</t>
        </is>
      </c>
      <c r="C16" s="8" t="inlineStr">
        <is>
          <t>Ед.</t>
        </is>
      </c>
      <c r="D16" s="8" t="inlineStr">
        <is>
          <t>Комментарий / источник</t>
        </is>
      </c>
    </row>
    <row r="17">
      <c r="A17" s="4" t="inlineStr">
        <is>
          <t>Академические гранты</t>
        </is>
      </c>
      <c r="B17" s="5" t="n">
        <v>5</v>
      </c>
      <c r="C17" s="5" t="inlineStr">
        <is>
          <t>млрд ₽</t>
        </is>
      </c>
      <c r="D17" s="4" t="inlineStr">
        <is>
          <t>ученикам за оценки</t>
        </is>
      </c>
    </row>
    <row r="18">
      <c r="A18" s="4" t="inlineStr">
        <is>
          <t>Деятельностные гранты</t>
        </is>
      </c>
      <c r="B18" s="5" t="n">
        <v>7.5</v>
      </c>
      <c r="C18" s="5" t="inlineStr">
        <is>
          <t>млрд ₽</t>
        </is>
      </c>
      <c r="D18" s="4" t="inlineStr">
        <is>
          <t>педагогам за кружки</t>
        </is>
      </c>
    </row>
    <row r="19">
      <c r="A19" s="4" t="inlineStr">
        <is>
          <t>Администрирование</t>
        </is>
      </c>
      <c r="B19" s="5" t="n">
        <v>0.63</v>
      </c>
      <c r="C19" s="5" t="inlineStr">
        <is>
          <t>млрд ₽</t>
        </is>
      </c>
      <c r="D19" s="4" t="inlineStr">
        <is>
          <t>ФОТ 346,3 млн + операционные</t>
        </is>
      </c>
    </row>
    <row r="20">
      <c r="A20" s="4" t="inlineStr">
        <is>
          <t>Резервный фонд</t>
        </is>
      </c>
      <c r="B20" s="5" t="n">
        <v>1.25</v>
      </c>
      <c r="C20" s="5" t="inlineStr">
        <is>
          <t>млрд ₽</t>
        </is>
      </c>
      <c r="D20" s="4" t="inlineStr">
        <is>
          <t>10% от грантов, Monte Carlo</t>
        </is>
      </c>
    </row>
    <row r="21">
      <c r="A21" s="2" t="inlineStr">
        <is>
          <t>БЮДЖЕТНАЯ ЧАСТЬ</t>
        </is>
      </c>
      <c r="B21" s="11">
        <f>B17+B18+B19+B20</f>
        <v/>
      </c>
      <c r="C21" s="3" t="inlineStr">
        <is>
          <t>млрд ₽</t>
        </is>
      </c>
      <c r="D21" s="2" t="inlineStr">
        <is>
          <t>14,38</t>
        </is>
      </c>
    </row>
    <row r="22">
      <c r="A22" s="4" t="inlineStr">
        <is>
          <t>Внебюджет (эндаументы)</t>
        </is>
      </c>
      <c r="B22" s="5" t="n">
        <v>0.5</v>
      </c>
      <c r="C22" s="5" t="inlineStr">
        <is>
          <t>млрд ₽</t>
        </is>
      </c>
      <c r="D22" s="4" t="inlineStr">
        <is>
          <t>предприятия, фонды</t>
        </is>
      </c>
    </row>
    <row r="23">
      <c r="A23" s="2" t="inlineStr">
        <is>
          <t>ПОЛНЫЙ БЮДЖЕТ</t>
        </is>
      </c>
      <c r="B23" s="11">
        <f>B21+B22</f>
        <v/>
      </c>
      <c r="C23" s="3" t="inlineStr">
        <is>
          <t>млрд ₽</t>
        </is>
      </c>
      <c r="D23" s="2" t="inlineStr">
        <is>
          <t>14,88</t>
        </is>
      </c>
    </row>
    <row r="24">
      <c r="A24" s="4" t="inlineStr">
        <is>
          <t>Доля в ВВП</t>
        </is>
      </c>
      <c r="B24" s="12">
        <f>B23/190000*100</f>
        <v/>
      </c>
      <c r="C24" s="5" t="inlineStr">
        <is>
          <t>%</t>
        </is>
      </c>
      <c r="D24" s="4" t="inlineStr">
        <is>
          <t>при ВВП 190 трлн</t>
        </is>
      </c>
    </row>
    <row r="25">
      <c r="A25" s="6" t="inlineStr">
        <is>
          <t>3. ПЕРСОНАЛ И ФОТ</t>
        </is>
      </c>
    </row>
    <row r="26">
      <c r="A26" s="8" t="inlineStr">
        <is>
          <t>Показатель</t>
        </is>
      </c>
      <c r="B26" s="8" t="inlineStr">
        <is>
          <t>Значение</t>
        </is>
      </c>
      <c r="C26" s="8" t="inlineStr">
        <is>
          <t>Ед.</t>
        </is>
      </c>
      <c r="D26" s="8" t="inlineStr">
        <is>
          <t>Комментарий / источник</t>
        </is>
      </c>
    </row>
    <row r="27">
      <c r="A27" s="4" t="inlineStr">
        <is>
          <t>АНО (центр)</t>
        </is>
      </c>
      <c r="B27" s="5" t="n">
        <v>55</v>
      </c>
      <c r="C27" s="5" t="inlineStr">
        <is>
          <t>чел.</t>
        </is>
      </c>
      <c r="D27" s="4" t="inlineStr">
        <is>
          <t>ФОТ 83,8 млн с взносами</t>
        </is>
      </c>
    </row>
    <row r="28">
      <c r="A28" s="4" t="inlineStr">
        <is>
          <t>Региональные операторы</t>
        </is>
      </c>
      <c r="B28" s="5" t="n">
        <v>80</v>
      </c>
      <c r="C28" s="5" t="inlineStr">
        <is>
          <t>чел.</t>
        </is>
      </c>
      <c r="D28" s="4" t="inlineStr">
        <is>
          <t>10 × 8, ФОТ 106,2 млн</t>
        </is>
      </c>
    </row>
    <row r="29">
      <c r="A29" s="4" t="inlineStr">
        <is>
          <t>Муниципальные координаторы</t>
        </is>
      </c>
      <c r="B29" s="5" t="n">
        <v>200</v>
      </c>
      <c r="C29" s="5" t="inlineStr">
        <is>
          <t>чел.</t>
        </is>
      </c>
      <c r="D29" s="4" t="inlineStr">
        <is>
          <t>ФОТ ~31,0 млн</t>
        </is>
      </c>
    </row>
    <row r="30">
      <c r="A30" s="4" t="inlineStr">
        <is>
          <t>Школы (доплата ответственным)</t>
        </is>
      </c>
      <c r="B30" s="5" t="n">
        <v>1000</v>
      </c>
      <c r="C30" s="5" t="inlineStr">
        <is>
          <t>чел.</t>
        </is>
      </c>
      <c r="D30" s="4" t="inlineStr">
        <is>
          <t>ФОТ ~125,0 млн</t>
        </is>
      </c>
    </row>
    <row r="31">
      <c r="A31" s="2" t="inlineStr">
        <is>
          <t>ИТОГО персонал</t>
        </is>
      </c>
      <c r="B31" s="13">
        <f>B27+B28+B29+B30</f>
        <v/>
      </c>
      <c r="C31" s="3" t="inlineStr">
        <is>
          <t>чел.</t>
        </is>
      </c>
      <c r="D31" s="2" t="inlineStr">
        <is>
          <t>~1 335</t>
        </is>
      </c>
    </row>
    <row r="32">
      <c r="A32" s="4" t="inlineStr">
        <is>
          <t>ИТОГО ФОТ с взносами</t>
        </is>
      </c>
      <c r="B32" s="5" t="n">
        <v>346.3</v>
      </c>
      <c r="C32" s="5" t="inlineStr">
        <is>
          <t>млн ₽</t>
        </is>
      </c>
      <c r="D32" s="4" t="inlineStr">
        <is>
          <t>2,3% бюджета</t>
        </is>
      </c>
    </row>
    <row r="33">
      <c r="A33" s="6" t="inlineStr">
        <is>
          <t>4. РЕГИОНАЛЬНЫЙ РАЗРЕЗ</t>
        </is>
      </c>
    </row>
    <row r="34">
      <c r="A34" s="8" t="inlineStr">
        <is>
          <t>Показатель</t>
        </is>
      </c>
      <c r="B34" s="8" t="inlineStr">
        <is>
          <t>Значение</t>
        </is>
      </c>
      <c r="C34" s="8" t="inlineStr">
        <is>
          <t>Ед.</t>
        </is>
      </c>
      <c r="D34" s="8" t="inlineStr">
        <is>
          <t>Комментарий / источник</t>
        </is>
      </c>
    </row>
    <row r="35">
      <c r="A35" s="4" t="inlineStr">
        <is>
          <t xml:space="preserve">  Москва: К_рег</t>
        </is>
      </c>
      <c r="B35" s="14" t="n">
        <v>0.9</v>
      </c>
      <c r="C35" s="5" t="inlineStr"/>
      <c r="D35" s="4" t="inlineStr">
        <is>
          <t>коэффициент региона</t>
        </is>
      </c>
    </row>
    <row r="36">
      <c r="A36" s="4" t="inlineStr">
        <is>
          <t xml:space="preserve">  Татарстан: К_рег</t>
        </is>
      </c>
      <c r="B36" s="14" t="n">
        <v>1.1</v>
      </c>
      <c r="C36" s="5" t="inlineStr"/>
      <c r="D36" s="4" t="inlineStr">
        <is>
          <t>коэффициент региона</t>
        </is>
      </c>
    </row>
    <row r="37">
      <c r="A37" s="4" t="inlineStr">
        <is>
          <t xml:space="preserve">  Башкортостан: К_рег</t>
        </is>
      </c>
      <c r="B37" s="14" t="n">
        <v>1.3</v>
      </c>
      <c r="C37" s="5" t="inlineStr"/>
      <c r="D37" s="4" t="inlineStr">
        <is>
          <t>коэффициент региона</t>
        </is>
      </c>
    </row>
    <row r="38">
      <c r="A38" s="4" t="inlineStr">
        <is>
          <t xml:space="preserve">  Ингушетия: К_рег</t>
        </is>
      </c>
      <c r="B38" s="14" t="n">
        <v>1.5</v>
      </c>
      <c r="C38" s="5" t="inlineStr"/>
      <c r="D38" s="4" t="inlineStr">
        <is>
          <t>коэффициент региона</t>
        </is>
      </c>
    </row>
    <row r="39">
      <c r="A39" s="4" t="inlineStr">
        <is>
          <t xml:space="preserve">  Новосибирская: К_рег</t>
        </is>
      </c>
      <c r="B39" s="14" t="n">
        <v>1</v>
      </c>
      <c r="C39" s="5" t="inlineStr"/>
      <c r="D39" s="4" t="inlineStr">
        <is>
          <t>коэффициент региона</t>
        </is>
      </c>
    </row>
    <row r="40">
      <c r="A40" s="4" t="inlineStr">
        <is>
          <t xml:space="preserve">  Приморский: К_рег</t>
        </is>
      </c>
      <c r="B40" s="14" t="n">
        <v>1.1</v>
      </c>
      <c r="C40" s="5" t="inlineStr"/>
      <c r="D40" s="4" t="inlineStr">
        <is>
          <t>коэффициент региона</t>
        </is>
      </c>
    </row>
    <row r="41">
      <c r="A41" s="4" t="inlineStr">
        <is>
          <t xml:space="preserve">  Свердловская: К_рег</t>
        </is>
      </c>
      <c r="B41" s="14" t="n">
        <v>1</v>
      </c>
      <c r="C41" s="5" t="inlineStr"/>
      <c r="D41" s="4" t="inlineStr">
        <is>
          <t>коэффициент региона</t>
        </is>
      </c>
    </row>
    <row r="42">
      <c r="A42" s="4" t="inlineStr">
        <is>
          <t xml:space="preserve">  Краснодарский: К_рег</t>
        </is>
      </c>
      <c r="B42" s="14" t="n">
        <v>1</v>
      </c>
      <c r="C42" s="5" t="inlineStr"/>
      <c r="D42" s="4" t="inlineStr">
        <is>
          <t>коэффициент региона</t>
        </is>
      </c>
    </row>
    <row r="43">
      <c r="A43" s="4" t="inlineStr">
        <is>
          <t xml:space="preserve">  Саха (Якутия): К_рег</t>
        </is>
      </c>
      <c r="B43" s="14" t="n">
        <v>1.2</v>
      </c>
      <c r="C43" s="5" t="inlineStr"/>
      <c r="D43" s="4" t="inlineStr">
        <is>
          <t>коэффициент региона</t>
        </is>
      </c>
    </row>
    <row r="44">
      <c r="A44" s="4" t="inlineStr">
        <is>
          <t xml:space="preserve">  Калининградская: К_рег</t>
        </is>
      </c>
      <c r="B44" s="14" t="n">
        <v>1.1</v>
      </c>
      <c r="C44" s="5" t="inlineStr"/>
      <c r="D44" s="4" t="inlineStr">
        <is>
          <t>коэффициент региона</t>
        </is>
      </c>
    </row>
    <row r="45">
      <c r="A45" s="6" t="inlineStr">
        <is>
          <t>5. КАССОВЫЙ ПЛАН (2027, по кварталам)</t>
        </is>
      </c>
    </row>
    <row r="46">
      <c r="A46" s="8" t="inlineStr">
        <is>
          <t>Показатель</t>
        </is>
      </c>
      <c r="B46" s="8" t="inlineStr">
        <is>
          <t>Значение</t>
        </is>
      </c>
      <c r="C46" s="8" t="inlineStr">
        <is>
          <t>Ед.</t>
        </is>
      </c>
      <c r="D46" s="8" t="inlineStr">
        <is>
          <t>Комментарий / источник</t>
        </is>
      </c>
    </row>
    <row r="47">
      <c r="A47" s="4" t="inlineStr">
        <is>
          <t xml:space="preserve">  Q1: фед. субсидия</t>
        </is>
      </c>
      <c r="B47" s="5" t="n">
        <v>1800</v>
      </c>
      <c r="C47" s="5" t="inlineStr">
        <is>
          <t>млн ₽</t>
        </is>
      </c>
      <c r="D47" s="4" t="inlineStr">
        <is>
          <t>по графику</t>
        </is>
      </c>
    </row>
    <row r="48">
      <c r="A48" s="4" t="inlineStr">
        <is>
          <t xml:space="preserve">  Q1: акад. гранты</t>
        </is>
      </c>
      <c r="B48" s="5" t="n">
        <v>1250</v>
      </c>
      <c r="C48" s="5" t="inlineStr">
        <is>
          <t>млн ₽</t>
        </is>
      </c>
      <c r="D48" s="4" t="inlineStr">
        <is>
          <t>распределение</t>
        </is>
      </c>
    </row>
    <row r="49">
      <c r="A49" s="4" t="inlineStr">
        <is>
          <t xml:space="preserve">  Q2: фед. субсидия</t>
        </is>
      </c>
      <c r="B49" s="5" t="n">
        <v>1800</v>
      </c>
      <c r="C49" s="5" t="inlineStr">
        <is>
          <t>млн ₽</t>
        </is>
      </c>
      <c r="D49" s="4" t="inlineStr">
        <is>
          <t>по графику</t>
        </is>
      </c>
    </row>
    <row r="50">
      <c r="A50" s="4" t="inlineStr">
        <is>
          <t xml:space="preserve">  Q2: акад. гранты</t>
        </is>
      </c>
      <c r="B50" s="5" t="n">
        <v>1250</v>
      </c>
      <c r="C50" s="5" t="inlineStr">
        <is>
          <t>млн ₽</t>
        </is>
      </c>
      <c r="D50" s="4" t="inlineStr">
        <is>
          <t>распределение</t>
        </is>
      </c>
    </row>
    <row r="51">
      <c r="A51" s="4" t="inlineStr">
        <is>
          <t xml:space="preserve">  Q3: фед. субсидия</t>
        </is>
      </c>
      <c r="B51" s="5" t="n">
        <v>1790</v>
      </c>
      <c r="C51" s="5" t="inlineStr">
        <is>
          <t>млн ₽</t>
        </is>
      </c>
      <c r="D51" s="4" t="inlineStr">
        <is>
          <t>по графику</t>
        </is>
      </c>
    </row>
    <row r="52">
      <c r="A52" s="4" t="inlineStr">
        <is>
          <t xml:space="preserve">  Q3: акад. гранты</t>
        </is>
      </c>
      <c r="B52" s="5" t="n">
        <v>1250</v>
      </c>
      <c r="C52" s="5" t="inlineStr">
        <is>
          <t>млн ₽</t>
        </is>
      </c>
      <c r="D52" s="4" t="inlineStr">
        <is>
          <t>распределение</t>
        </is>
      </c>
    </row>
    <row r="53">
      <c r="A53" s="4" t="inlineStr">
        <is>
          <t xml:space="preserve">  Q4: фед. субсидия</t>
        </is>
      </c>
      <c r="B53" s="5" t="n">
        <v>1800</v>
      </c>
      <c r="C53" s="5" t="inlineStr">
        <is>
          <t>млн ₽</t>
        </is>
      </c>
      <c r="D53" s="4" t="inlineStr">
        <is>
          <t>по графику</t>
        </is>
      </c>
    </row>
    <row r="54">
      <c r="A54" s="4" t="inlineStr">
        <is>
          <t xml:space="preserve">  Q4: акад. гранты</t>
        </is>
      </c>
      <c r="B54" s="5" t="n">
        <v>1250</v>
      </c>
      <c r="C54" s="5" t="inlineStr">
        <is>
          <t>млн ₽</t>
        </is>
      </c>
      <c r="D54" s="4" t="inlineStr">
        <is>
          <t>распределение</t>
        </is>
      </c>
    </row>
    <row r="55">
      <c r="A55" s="6" t="inlineStr">
        <is>
          <t>6. ЭКОНОМИЧЕСКИЙ ЭФФЕКТ</t>
        </is>
      </c>
    </row>
    <row r="56">
      <c r="A56" s="8" t="inlineStr">
        <is>
          <t>Показатель</t>
        </is>
      </c>
      <c r="B56" s="8" t="inlineStr">
        <is>
          <t>Значение</t>
        </is>
      </c>
      <c r="C56" s="8" t="inlineStr">
        <is>
          <t>Ед.</t>
        </is>
      </c>
      <c r="D56" s="8" t="inlineStr">
        <is>
          <t>Комментарий / источник</t>
        </is>
      </c>
    </row>
    <row r="57">
      <c r="A57" s="4" t="inlineStr">
        <is>
          <t>НДФЛ с допдоходов педагогов</t>
        </is>
      </c>
      <c r="B57" s="5" t="n">
        <v>2.6</v>
      </c>
      <c r="C57" s="5" t="inlineStr">
        <is>
          <t>млрд ₽</t>
        </is>
      </c>
      <c r="D57" s="4" t="inlineStr">
        <is>
          <t>13% × допдоход</t>
        </is>
      </c>
    </row>
    <row r="58">
      <c r="A58" s="4" t="inlineStr">
        <is>
          <t>Страховые взносы</t>
        </is>
      </c>
      <c r="B58" s="5" t="n">
        <v>6</v>
      </c>
      <c r="C58" s="5" t="inlineStr">
        <is>
          <t>млрд ₽</t>
        </is>
      </c>
      <c r="D58" s="4" t="inlineStr">
        <is>
          <t>30,2% × допдоход</t>
        </is>
      </c>
    </row>
    <row r="59">
      <c r="A59" s="4" t="inlineStr">
        <is>
          <t>НДС с потребления</t>
        </is>
      </c>
      <c r="B59" s="5" t="n">
        <v>1.5</v>
      </c>
      <c r="C59" s="5" t="inlineStr">
        <is>
          <t>млрд ₽</t>
        </is>
      </c>
      <c r="D59" s="4" t="inlineStr">
        <is>
          <t>15% × MPC 0,75</t>
        </is>
      </c>
    </row>
    <row r="60">
      <c r="A60" s="2" t="inlineStr">
        <is>
          <t>ИТОГО возврат (прямой)</t>
        </is>
      </c>
      <c r="B60" s="15">
        <f>B57+B58+B59</f>
        <v/>
      </c>
      <c r="C60" s="3" t="inlineStr">
        <is>
          <t>млрд ₽</t>
        </is>
      </c>
      <c r="D60" s="2" t="inlineStr">
        <is>
          <t>≈10,1</t>
        </is>
      </c>
    </row>
    <row r="61">
      <c r="A61" s="4" t="inlineStr">
        <is>
          <t>Мультипликатор</t>
        </is>
      </c>
      <c r="B61" s="5" t="n">
        <v>2.44</v>
      </c>
      <c r="C61" s="5" t="inlineStr"/>
      <c r="D61" s="4" t="inlineStr">
        <is>
          <t>совокупный (доходный + долгосрочн.)</t>
        </is>
      </c>
    </row>
    <row r="62">
      <c r="A62" s="4" t="inlineStr">
        <is>
          <t>Окупаемость</t>
        </is>
      </c>
      <c r="B62" s="5" t="inlineStr">
        <is>
          <t>~1 год</t>
        </is>
      </c>
      <c r="C62" s="5" t="inlineStr"/>
      <c r="D62" s="4" t="inlineStr">
        <is>
          <t>прямой возврат 68% затрат</t>
        </is>
      </c>
    </row>
    <row r="63">
      <c r="A63" s="4" t="inlineStr">
        <is>
          <t>Возврат % от затрат</t>
        </is>
      </c>
      <c r="B63" s="14">
        <f>B60/B23*100</f>
        <v/>
      </c>
      <c r="C63" s="5" t="inlineStr">
        <is>
          <t>%</t>
        </is>
      </c>
      <c r="D63" s="4" t="inlineStr">
        <is>
          <t>10,1 / 14,88</t>
        </is>
      </c>
    </row>
    <row r="64">
      <c r="A64" s="6" t="inlineStr">
        <is>
          <t>7. МЕЖДУНАРОДНЫЕ БЕНЧМАРКИ (World Bank)</t>
        </is>
      </c>
    </row>
    <row r="65">
      <c r="A65" s="8" t="inlineStr">
        <is>
          <t>Показатель</t>
        </is>
      </c>
      <c r="B65" s="8" t="inlineStr">
        <is>
          <t>Значение</t>
        </is>
      </c>
      <c r="C65" s="8" t="inlineStr">
        <is>
          <t>Ед.</t>
        </is>
      </c>
      <c r="D65" s="8" t="inlineStr">
        <is>
          <t>Комментарий / источник</t>
        </is>
      </c>
    </row>
    <row r="66">
      <c r="A66" s="4" t="inlineStr">
        <is>
          <t>Охват начальным образованием (РФ)</t>
        </is>
      </c>
      <c r="B66" s="5" t="inlineStr">
        <is>
          <t>97,7%</t>
        </is>
      </c>
      <c r="C66" s="5" t="inlineStr"/>
      <c r="D66" s="4" t="inlineStr">
        <is>
          <t>World Bank 2023</t>
        </is>
      </c>
    </row>
    <row r="67">
      <c r="A67" s="4" t="inlineStr">
        <is>
          <t>Охват средним образованием (РФ)</t>
        </is>
      </c>
      <c r="B67" s="5" t="inlineStr">
        <is>
          <t>92,5%</t>
        </is>
      </c>
      <c r="C67" s="5" t="inlineStr"/>
      <c r="D67" s="4" t="inlineStr">
        <is>
          <t>World Bank 2023</t>
        </is>
      </c>
    </row>
    <row r="68">
      <c r="A68" s="4" t="inlineStr">
        <is>
          <t>Расходы на образование РФ</t>
        </is>
      </c>
      <c r="B68" s="5" t="inlineStr">
        <is>
          <t>4,16% ВВП</t>
        </is>
      </c>
      <c r="C68" s="5" t="inlineStr"/>
      <c r="D68" s="4" t="inlineStr">
        <is>
          <t>World Bank 2023</t>
        </is>
      </c>
    </row>
    <row r="69">
      <c r="A69" s="4" t="inlineStr">
        <is>
          <t>Бразилия (Bolsa Família)</t>
        </is>
      </c>
      <c r="B69" s="5" t="inlineStr">
        <is>
          <t>0,5% ВВП</t>
        </is>
      </c>
      <c r="C69" s="5" t="inlineStr"/>
      <c r="D69" s="4" t="inlineStr">
        <is>
          <t>в 60 раз выше КОПШ</t>
        </is>
      </c>
    </row>
    <row r="70">
      <c r="A70" s="4" t="inlineStr">
        <is>
          <t>Население 0–14 лет</t>
        </is>
      </c>
      <c r="B70" s="5" t="inlineStr">
        <is>
          <t>17,0%</t>
        </is>
      </c>
      <c r="C70" s="5" t="inlineStr"/>
      <c r="D70" s="4" t="inlineStr">
        <is>
          <t>World Bank 2025</t>
        </is>
      </c>
    </row>
    <row r="71">
      <c r="A71" s="4" t="inlineStr">
        <is>
          <t>ВВП на душу (ППС)</t>
        </is>
      </c>
      <c r="B71" s="5" t="n">
        <v>49568</v>
      </c>
      <c r="C71" s="5" t="inlineStr">
        <is>
          <t>долл.</t>
        </is>
      </c>
      <c r="D71" s="4" t="inlineStr">
        <is>
          <t>World Bank 2025</t>
        </is>
      </c>
    </row>
    <row r="72">
      <c r="A72" s="6" t="inlineStr">
        <is>
          <t>8. ФОРМУЛЫ РАСЧЁТА</t>
        </is>
      </c>
    </row>
    <row r="73">
      <c r="A73" s="8" t="inlineStr">
        <is>
          <t>Показатель</t>
        </is>
      </c>
      <c r="B73" s="8" t="inlineStr">
        <is>
          <t>Значение</t>
        </is>
      </c>
      <c r="C73" s="8" t="inlineStr">
        <is>
          <t>Ед.</t>
        </is>
      </c>
      <c r="D73" s="8" t="inlineStr">
        <is>
          <t>Комментарий / источник</t>
        </is>
      </c>
    </row>
    <row r="74">
      <c r="A74" s="4" t="inlineStr">
        <is>
          <t>Академический грант</t>
        </is>
      </c>
      <c r="B74" s="5" t="inlineStr">
        <is>
          <t>S = Б × К_рег × К_кат × К_усп</t>
        </is>
      </c>
      <c r="C74" s="5" t="inlineStr"/>
      <c r="D74" s="4" t="inlineStr">
        <is>
          <t>Б: 500/1000/1500 по классам</t>
        </is>
      </c>
    </row>
    <row r="75">
      <c r="A75" s="4" t="inlineStr">
        <is>
          <t>Деятельностный грант</t>
        </is>
      </c>
      <c r="B75" s="5" t="inlineStr">
        <is>
          <t>S = С_курса × К_соц − С_ПФДО</t>
        </is>
      </c>
      <c r="C75" s="5" t="inlineStr"/>
      <c r="D75" s="4" t="inlineStr">
        <is>
          <t>грант ≤ стоимости курса</t>
        </is>
      </c>
    </row>
    <row r="76">
      <c r="A76" s="4" t="inlineStr">
        <is>
          <t>Пример (гимназия, Казань, 10 кл., отличник)</t>
        </is>
      </c>
      <c r="B76" s="5" t="inlineStr">
        <is>
          <t>2 574 + 2 500 = 5 074 ₽/мес</t>
        </is>
      </c>
      <c r="C76" s="5" t="inlineStr"/>
      <c r="D76" s="4" t="inlineStr">
        <is>
          <t>акад + деят</t>
        </is>
      </c>
    </row>
    <row r="77">
      <c r="A77" s="6" t="inlineStr">
        <is>
          <t>9. ИСТОЧНИКИ ДАННЫХ</t>
        </is>
      </c>
    </row>
    <row r="78">
      <c r="A78" s="8" t="inlineStr">
        <is>
          <t>Показатель</t>
        </is>
      </c>
      <c r="B78" s="8" t="inlineStr">
        <is>
          <t>Значение</t>
        </is>
      </c>
      <c r="C78" s="8" t="inlineStr">
        <is>
          <t>Ед.</t>
        </is>
      </c>
      <c r="D78" s="8" t="inlineStr">
        <is>
          <t>Комментарий / источник</t>
        </is>
      </c>
    </row>
    <row r="79">
      <c r="A79" s="4" t="inlineStr">
        <is>
          <t>Росстат (ВПН-2010)</t>
        </is>
      </c>
      <c r="B79" s="5" t="inlineStr"/>
      <c r="C79" s="5" t="inlineStr"/>
      <c r="D79" s="4" t="inlineStr">
        <is>
          <t>Датасеты_открытые/02_демография/*.csv</t>
        </is>
      </c>
    </row>
    <row r="80">
      <c r="A80" s="4" t="inlineStr">
        <is>
          <t>World Bank Open Data</t>
        </is>
      </c>
      <c r="B80" s="5" t="inlineStr"/>
      <c r="C80" s="5" t="inlineStr"/>
      <c r="D80" s="4" t="inlineStr">
        <is>
          <t>Датасеты_открытые/03_финансы/*.csv</t>
        </is>
      </c>
    </row>
    <row r="81">
      <c r="A81" s="4" t="inlineStr">
        <is>
          <t>data.gov.ru (каталог)</t>
        </is>
      </c>
      <c r="B81" s="5" t="inlineStr">
        <is>
          <t>598 наборов</t>
        </is>
      </c>
      <c r="C81" s="5" t="inlineStr"/>
      <c r="D81" s="4" t="inlineStr">
        <is>
          <t>Датасеты_открытые/каталог_datagov.json</t>
        </is>
      </c>
    </row>
    <row r="82">
      <c r="A82" s="4" t="inlineStr">
        <is>
          <t>НИУ ВШЭ «Индикаторы образования»</t>
        </is>
      </c>
      <c r="B82" s="5" t="inlineStr"/>
      <c r="C82" s="5" t="inlineStr"/>
      <c r="D82" s="4" t="inlineStr">
        <is>
          <t>Датасеты_открытые/01_образование/HSE*.pdf</t>
        </is>
      </c>
    </row>
  </sheetData>
  <mergeCells count="10">
    <mergeCell ref="A1:D1"/>
    <mergeCell ref="A45:D45"/>
    <mergeCell ref="A77:D77"/>
    <mergeCell ref="A4:D4"/>
    <mergeCell ref="A55:D55"/>
    <mergeCell ref="A15:D15"/>
    <mergeCell ref="A64:D64"/>
    <mergeCell ref="A25:D25"/>
    <mergeCell ref="A72:D72"/>
    <mergeCell ref="A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2026-08-08T11:34:18Z</dcterms:created>
  <dcterms:modified xsi:type="dcterms:W3CDTF">2026-08-08T11:35:15Z</dcterms:modified>
</cp:coreProperties>
</file>